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showInkAnnotation="0" autoCompressPictures="0"/>
  <mc:AlternateContent xmlns:mc="http://schemas.openxmlformats.org/markup-compatibility/2006">
    <mc:Choice Requires="x15">
      <x15ac:absPath xmlns:x15ac="http://schemas.microsoft.com/office/spreadsheetml/2010/11/ac" url="https://santen.sharepoint.com/sites/hr-na-grp/Department Docs/File Share/HR/Benefits 2019/401k/Calculator/"/>
    </mc:Choice>
  </mc:AlternateContent>
  <xr:revisionPtr revIDLastSave="7" documentId="8_{586AC90E-9C50-424C-B196-5DF1B75EECEF}" xr6:coauthVersionLast="47" xr6:coauthVersionMax="47" xr10:uidLastSave="{44AA20EA-47A3-49D5-A7D7-784B520849CC}"/>
  <bookViews>
    <workbookView xWindow="28680" yWindow="-45" windowWidth="29040" windowHeight="15840" tabRatio="500" xr2:uid="{00000000-000D-0000-FFFF-FFFF00000000}"/>
  </bookViews>
  <sheets>
    <sheet name="Calculator" sheetId="4" r:id="rId1"/>
  </sheets>
  <definedNames>
    <definedName name="_xlnm.Print_Area" localSheetId="0">Calculator!$A$1:$I$32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8" i="4" l="1"/>
  <c r="H15" i="4"/>
  <c r="H27" i="4" s="1"/>
  <c r="H9" i="4"/>
  <c r="H26" i="4"/>
  <c r="F30" i="4"/>
  <c r="H18" i="4"/>
  <c r="F32" i="4"/>
  <c r="D30" i="4"/>
  <c r="B18" i="4"/>
  <c r="D32" i="4"/>
  <c r="B30" i="4"/>
  <c r="B32" i="4"/>
</calcChain>
</file>

<file path=xl/sharedStrings.xml><?xml version="1.0" encoding="utf-8"?>
<sst xmlns="http://schemas.openxmlformats.org/spreadsheetml/2006/main" count="32" uniqueCount="31">
  <si>
    <t>Pre-Tax &amp; Roth Combined:</t>
  </si>
  <si>
    <t>POST-TAX</t>
  </si>
  <si>
    <t>PRE-TAX</t>
  </si>
  <si>
    <t>ROTH</t>
  </si>
  <si>
    <t xml:space="preserve">Are you or will you be age 50+ in the plan year? </t>
  </si>
  <si>
    <t>No</t>
  </si>
  <si>
    <r>
      <t xml:space="preserve">Projected annual </t>
    </r>
    <r>
      <rPr>
        <u/>
        <sz val="11"/>
        <color theme="1"/>
        <rFont val="Franklin Gothic Book"/>
        <family val="2"/>
      </rPr>
      <t>gross</t>
    </r>
    <r>
      <rPr>
        <sz val="11"/>
        <color theme="1"/>
        <rFont val="Franklin Gothic Book"/>
        <family val="2"/>
      </rPr>
      <t xml:space="preserve"> compensation:</t>
    </r>
  </si>
  <si>
    <r>
      <t xml:space="preserve">YTD </t>
    </r>
    <r>
      <rPr>
        <u/>
        <sz val="11"/>
        <color theme="1"/>
        <rFont val="Franklin Gothic Book"/>
        <family val="2"/>
      </rPr>
      <t>gross</t>
    </r>
    <r>
      <rPr>
        <sz val="11"/>
        <color theme="1"/>
        <rFont val="Franklin Gothic Book"/>
        <family val="2"/>
      </rPr>
      <t xml:space="preserve"> compensation already paid: </t>
    </r>
  </si>
  <si>
    <r>
      <t xml:space="preserve">Remaining </t>
    </r>
    <r>
      <rPr>
        <u/>
        <sz val="11"/>
        <color theme="1"/>
        <rFont val="Franklin Gothic Book"/>
        <family val="2"/>
      </rPr>
      <t>gross</t>
    </r>
    <r>
      <rPr>
        <sz val="11"/>
        <color theme="1"/>
        <rFont val="Franklin Gothic Book"/>
        <family val="2"/>
      </rPr>
      <t xml:space="preserve"> compensation estimated to be paid: </t>
    </r>
  </si>
  <si>
    <r>
      <t xml:space="preserve">Projected annual </t>
    </r>
    <r>
      <rPr>
        <u/>
        <sz val="11"/>
        <color theme="1"/>
        <rFont val="Franklin Gothic Book"/>
        <family val="2"/>
      </rPr>
      <t>net</t>
    </r>
    <r>
      <rPr>
        <sz val="11"/>
        <color theme="1"/>
        <rFont val="Franklin Gothic Book"/>
        <family val="2"/>
      </rPr>
      <t xml:space="preserve"> compensation:</t>
    </r>
  </si>
  <si>
    <r>
      <t xml:space="preserve">YTD </t>
    </r>
    <r>
      <rPr>
        <u/>
        <sz val="11"/>
        <color theme="1"/>
        <rFont val="Franklin Gothic Book"/>
        <family val="2"/>
      </rPr>
      <t>net</t>
    </r>
    <r>
      <rPr>
        <sz val="11"/>
        <color theme="1"/>
        <rFont val="Franklin Gothic Book"/>
        <family val="2"/>
      </rPr>
      <t xml:space="preserve"> compensation already paid: </t>
    </r>
  </si>
  <si>
    <r>
      <t xml:space="preserve">Remaining </t>
    </r>
    <r>
      <rPr>
        <u/>
        <sz val="11"/>
        <color theme="1"/>
        <rFont val="Franklin Gothic Book"/>
        <family val="2"/>
      </rPr>
      <t>net</t>
    </r>
    <r>
      <rPr>
        <sz val="11"/>
        <color theme="1"/>
        <rFont val="Franklin Gothic Book"/>
        <family val="2"/>
      </rPr>
      <t xml:space="preserve"> compensation estimated to be paid: </t>
    </r>
  </si>
  <si>
    <t>Projected annual Company match:</t>
  </si>
  <si>
    <t xml:space="preserve">Your Personal Information: </t>
  </si>
  <si>
    <t xml:space="preserve">Desired Annual Contribution </t>
  </si>
  <si>
    <t>Percent of Compensation Needed for Deferral</t>
  </si>
  <si>
    <t>YTD Contribution</t>
  </si>
  <si>
    <t>Remaining Contribution to Make</t>
  </si>
  <si>
    <r>
      <t>NOTES</t>
    </r>
    <r>
      <rPr>
        <sz val="11"/>
        <color theme="1"/>
        <rFont val="Franklin Gothic Book"/>
        <family val="2"/>
      </rPr>
      <t xml:space="preserve"> </t>
    </r>
    <r>
      <rPr>
        <i/>
        <sz val="11"/>
        <color theme="1"/>
        <rFont val="Franklin Gothic Book"/>
        <family val="2"/>
      </rPr>
      <t>(Any warnings will display)</t>
    </r>
  </si>
  <si>
    <t xml:space="preserve">Employee Compensation Limit: </t>
  </si>
  <si>
    <t>If Under Age 50 in Plan Year --</t>
  </si>
  <si>
    <t xml:space="preserve">Pre-Tax &amp; Roth Combined: </t>
  </si>
  <si>
    <t>If Age 50 or Over in Plan Year -- Catchup Amount:</t>
  </si>
  <si>
    <t xml:space="preserve">Company Match: </t>
  </si>
  <si>
    <t xml:space="preserve">To use this calculator, enter the information in the cells highlighted in yellow. </t>
  </si>
  <si>
    <t xml:space="preserve">Annual Additions (Pre-Tax, Roth, Post-Tax, and Company match): </t>
  </si>
  <si>
    <t xml:space="preserve">All compensation figures should exclude any relocation, housing/car/phone allowances, spot bonuses, holiday/seasonal bonuses, service awards, imputed income, and severance pay. Any annual bonus or commission should be included. </t>
  </si>
  <si>
    <r>
      <t xml:space="preserve">Gross compensation is the amount of money earned </t>
    </r>
    <r>
      <rPr>
        <i/>
        <u/>
        <sz val="11"/>
        <color theme="1"/>
        <rFont val="Franklin Gothic Book"/>
        <family val="2"/>
      </rPr>
      <t>before</t>
    </r>
    <r>
      <rPr>
        <i/>
        <sz val="11"/>
        <color theme="1"/>
        <rFont val="Franklin Gothic Book"/>
        <family val="2"/>
      </rPr>
      <t xml:space="preserve"> taxes. Net compensation is the amount of money earned </t>
    </r>
    <r>
      <rPr>
        <i/>
        <u/>
        <sz val="11"/>
        <color theme="1"/>
        <rFont val="Franklin Gothic Book"/>
        <family val="2"/>
      </rPr>
      <t>after</t>
    </r>
    <r>
      <rPr>
        <i/>
        <sz val="11"/>
        <color theme="1"/>
        <rFont val="Franklin Gothic Book"/>
        <family val="2"/>
      </rPr>
      <t xml:space="preserve"> taxes. </t>
    </r>
  </si>
  <si>
    <t xml:space="preserve">Disclaimer: This calculator is being provided for informational purposes only and is not intended to nor does it constitute advice. It is your responsibility to determine the appropriate level of contribution and to verify any changes submitted are correctly deducted from your paycheck. Contribution changes are effective the next available payroll. </t>
  </si>
  <si>
    <t>401k Contribution Calculator for 2023</t>
  </si>
  <si>
    <t>2023 IRS Limits &amp; Company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</si>
</sst>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15">
    <font>
      <sz val="12"/>
      <color theme="1"/>
      <name val="Calibri"/>
      <family val="2"/>
      <charset val="129"/>
      <scheme val="minor"/>
    </font>
    <font>
      <sz val="12"/>
      <color theme="1"/>
      <name val="Calibri"/>
      <family val="2"/>
      <scheme val="minor"/>
    </font>
    <font>
      <u/>
      <sz val="12"/>
      <color theme="10"/>
      <name val="Calibri"/>
      <family val="2"/>
      <scheme val="minor"/>
    </font>
    <font>
      <u/>
      <sz val="12"/>
      <color theme="11"/>
      <name val="Calibri"/>
      <family val="2"/>
      <scheme val="minor"/>
    </font>
    <font>
      <sz val="11"/>
      <color theme="1"/>
      <name val="Franklin Gothic Book"/>
      <family val="2"/>
    </font>
    <font>
      <b/>
      <sz val="11"/>
      <color theme="1"/>
      <name val="Franklin Gothic Book"/>
      <family val="2"/>
    </font>
    <font>
      <b/>
      <sz val="11"/>
      <color theme="0"/>
      <name val="Franklin Gothic Book"/>
      <family val="2"/>
    </font>
    <font>
      <b/>
      <sz val="18"/>
      <color rgb="FF008890"/>
      <name val="Franklin Gothic Book"/>
      <family val="2"/>
    </font>
    <font>
      <u/>
      <sz val="11"/>
      <color theme="1"/>
      <name val="Franklin Gothic Book"/>
      <family val="2"/>
    </font>
    <font>
      <sz val="11"/>
      <color rgb="FFFF0000"/>
      <name val="Franklin Gothic Book"/>
      <family val="2"/>
    </font>
    <font>
      <i/>
      <sz val="11"/>
      <name val="Franklin Gothic Book"/>
      <family val="2"/>
    </font>
    <font>
      <i/>
      <sz val="11"/>
      <color theme="1"/>
      <name val="Franklin Gothic Book"/>
      <family val="2"/>
    </font>
    <font>
      <sz val="11"/>
      <name val="Franklin Gothic Book"/>
      <family val="2"/>
    </font>
    <font>
      <i/>
      <u/>
      <sz val="11"/>
      <color theme="1"/>
      <name val="Franklin Gothic Book"/>
      <family val="2"/>
    </font>
    <font>
      <b/>
      <i/>
      <sz val="11"/>
      <color theme="1"/>
      <name val="Franklin Gothic Book"/>
      <family val="2"/>
    </font>
  </fonts>
  <fills count="6">
    <fill>
      <patternFill patternType="none"/>
    </fill>
    <fill>
      <patternFill patternType="gray125"/>
    </fill>
    <fill>
      <patternFill patternType="solid">
        <fgColor theme="0" tint="-0.14999847407452621"/>
        <bgColor indexed="64"/>
      </patternFill>
    </fill>
    <fill>
      <patternFill patternType="solid">
        <fgColor rgb="FF008890"/>
        <bgColor indexed="64"/>
      </patternFill>
    </fill>
    <fill>
      <patternFill patternType="solid">
        <fgColor rgb="FFFFFFCC"/>
        <bgColor indexed="64"/>
      </patternFill>
    </fill>
    <fill>
      <patternFill patternType="solid">
        <fgColor theme="9" tint="0.59999389629810485"/>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s>
  <cellStyleXfs count="52">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38">
    <xf numFmtId="0" fontId="0" fillId="0" borderId="0" xfId="0"/>
    <xf numFmtId="0" fontId="4" fillId="0" borderId="0" xfId="0" applyFont="1"/>
    <xf numFmtId="44" fontId="4" fillId="0" borderId="0" xfId="0" applyNumberFormat="1" applyFont="1"/>
    <xf numFmtId="0" fontId="5" fillId="0" borderId="0" xfId="0" applyFont="1"/>
    <xf numFmtId="44" fontId="5" fillId="2" borderId="0" xfId="0" applyNumberFormat="1" applyFont="1" applyFill="1" applyAlignment="1">
      <alignment horizontal="center"/>
    </xf>
    <xf numFmtId="44" fontId="5" fillId="2" borderId="0" xfId="0" applyNumberFormat="1" applyFont="1" applyFill="1" applyAlignment="1">
      <alignment horizontal="center" wrapText="1"/>
    </xf>
    <xf numFmtId="0" fontId="6" fillId="3" borderId="0" xfId="0" applyFont="1" applyFill="1"/>
    <xf numFmtId="44" fontId="5" fillId="3" borderId="0" xfId="0" applyNumberFormat="1" applyFont="1" applyFill="1" applyAlignment="1">
      <alignment horizontal="center"/>
    </xf>
    <xf numFmtId="0" fontId="4" fillId="3" borderId="0" xfId="0" applyFont="1" applyFill="1"/>
    <xf numFmtId="44" fontId="5" fillId="3" borderId="0" xfId="0" applyNumberFormat="1" applyFont="1" applyFill="1" applyAlignment="1">
      <alignment horizontal="center" wrapText="1"/>
    </xf>
    <xf numFmtId="0" fontId="4" fillId="0" borderId="0" xfId="0" applyFont="1" applyAlignment="1">
      <alignment horizontal="left" indent="1"/>
    </xf>
    <xf numFmtId="0" fontId="4" fillId="0" borderId="0" xfId="0" applyFont="1" applyAlignment="1">
      <alignment horizontal="left"/>
    </xf>
    <xf numFmtId="0" fontId="7" fillId="0" borderId="0" xfId="0" applyFont="1"/>
    <xf numFmtId="165" fontId="4" fillId="0" borderId="0" xfId="0" applyNumberFormat="1" applyFont="1"/>
    <xf numFmtId="165" fontId="4" fillId="0" borderId="1" xfId="0" applyNumberFormat="1" applyFont="1" applyBorder="1"/>
    <xf numFmtId="165" fontId="4" fillId="0" borderId="1" xfId="0" applyNumberFormat="1" applyFont="1" applyBorder="1" applyAlignment="1">
      <alignment horizontal="right"/>
    </xf>
    <xf numFmtId="0" fontId="9" fillId="0" borderId="0" xfId="0" applyFont="1"/>
    <xf numFmtId="165" fontId="4" fillId="0" borderId="0" xfId="0" applyNumberFormat="1" applyFont="1" applyAlignment="1">
      <alignment horizontal="right"/>
    </xf>
    <xf numFmtId="165" fontId="4" fillId="4" borderId="1" xfId="0" applyNumberFormat="1" applyFont="1" applyFill="1" applyBorder="1" applyAlignment="1">
      <alignment horizontal="right"/>
    </xf>
    <xf numFmtId="165" fontId="4" fillId="4" borderId="1" xfId="0" applyNumberFormat="1" applyFont="1" applyFill="1" applyBorder="1"/>
    <xf numFmtId="0" fontId="4" fillId="0" borderId="0" xfId="0" applyFont="1" applyAlignment="1">
      <alignment vertical="top" wrapText="1"/>
    </xf>
    <xf numFmtId="0" fontId="4" fillId="2" borderId="0" xfId="0" applyFont="1" applyFill="1"/>
    <xf numFmtId="0" fontId="5" fillId="2" borderId="0" xfId="0" applyFont="1" applyFill="1"/>
    <xf numFmtId="165" fontId="4" fillId="2" borderId="0" xfId="0" applyNumberFormat="1" applyFont="1" applyFill="1"/>
    <xf numFmtId="164" fontId="5" fillId="5" borderId="2" xfId="1" applyNumberFormat="1" applyFont="1" applyFill="1" applyBorder="1"/>
    <xf numFmtId="165" fontId="4" fillId="3" borderId="0" xfId="0" applyNumberFormat="1" applyFont="1" applyFill="1"/>
    <xf numFmtId="0" fontId="4" fillId="3" borderId="0" xfId="0" applyFont="1" applyFill="1" applyAlignment="1">
      <alignment vertical="top" wrapText="1"/>
    </xf>
    <xf numFmtId="0" fontId="11" fillId="0" borderId="0" xfId="0" applyFont="1"/>
    <xf numFmtId="44" fontId="4" fillId="0" borderId="0" xfId="0" applyNumberFormat="1" applyFont="1" applyAlignment="1">
      <alignment vertical="top" wrapText="1"/>
    </xf>
    <xf numFmtId="165" fontId="12" fillId="0" borderId="1" xfId="0" applyNumberFormat="1" applyFont="1" applyBorder="1"/>
    <xf numFmtId="0" fontId="4" fillId="2" borderId="0" xfId="0" applyFont="1" applyFill="1" applyAlignment="1">
      <alignment horizontal="left" indent="1"/>
    </xf>
    <xf numFmtId="0" fontId="4" fillId="2" borderId="0" xfId="0" applyFont="1" applyFill="1" applyAlignment="1">
      <alignment vertical="top" wrapText="1"/>
    </xf>
    <xf numFmtId="44" fontId="4" fillId="2" borderId="0" xfId="0" applyNumberFormat="1" applyFont="1" applyFill="1" applyAlignment="1">
      <alignment vertical="top" wrapText="1"/>
    </xf>
    <xf numFmtId="165" fontId="4" fillId="2" borderId="0" xfId="0" applyNumberFormat="1" applyFont="1" applyFill="1" applyAlignment="1">
      <alignment vertical="top" wrapText="1"/>
    </xf>
    <xf numFmtId="10" fontId="4" fillId="2" borderId="0" xfId="0" applyNumberFormat="1" applyFont="1" applyFill="1" applyAlignment="1">
      <alignment vertical="top" wrapText="1"/>
    </xf>
    <xf numFmtId="0" fontId="14" fillId="0" borderId="0" xfId="0" applyFont="1"/>
    <xf numFmtId="0" fontId="10" fillId="0" borderId="0" xfId="0" applyFont="1" applyAlignment="1">
      <alignment vertical="top" wrapText="1"/>
    </xf>
    <xf numFmtId="0" fontId="5" fillId="2" borderId="0" xfId="0" applyFont="1" applyFill="1" applyAlignment="1">
      <alignment horizontal="center"/>
    </xf>
  </cellXfs>
  <cellStyles count="52">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Normal" xfId="0" builtinId="0"/>
    <cellStyle name="Percent" xfId="1" builtinId="5"/>
  </cellStyles>
  <dxfs count="0"/>
  <tableStyles count="0" defaultTableStyle="TableStyleMedium9" defaultPivotStyle="PivotStyleMedium4"/>
  <colors>
    <mruColors>
      <color rgb="FF008890"/>
      <color rgb="FFFFFFCC"/>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E75AE-0EA4-4AF6-9464-55D37B328F5D}">
  <sheetPr>
    <pageSetUpPr fitToPage="1"/>
  </sheetPr>
  <dimension ref="A1:K35"/>
  <sheetViews>
    <sheetView tabSelected="1" zoomScaleNormal="100" zoomScalePageLayoutView="70" workbookViewId="0">
      <selection activeCell="H9" sqref="H9"/>
    </sheetView>
  </sheetViews>
  <sheetFormatPr defaultColWidth="11" defaultRowHeight="15"/>
  <cols>
    <col min="1" max="1" width="56.5" style="1" customWidth="1"/>
    <col min="2" max="2" width="19.25" style="1" customWidth="1"/>
    <col min="3" max="3" width="7.75" style="1" customWidth="1"/>
    <col min="4" max="4" width="19.25" style="2" customWidth="1"/>
    <col min="5" max="5" width="7.75" style="1" customWidth="1"/>
    <col min="6" max="6" width="19.25" style="2" customWidth="1"/>
    <col min="7" max="7" width="7.83203125" style="1" customWidth="1"/>
    <col min="8" max="8" width="19.25" style="1" customWidth="1"/>
    <col min="9" max="9" width="48.5" style="1" customWidth="1"/>
    <col min="10" max="16384" width="11" style="1"/>
  </cols>
  <sheetData>
    <row r="1" spans="1:11" ht="22.5">
      <c r="A1" s="12" t="s">
        <v>29</v>
      </c>
    </row>
    <row r="2" spans="1:11">
      <c r="A2" s="35" t="s">
        <v>24</v>
      </c>
      <c r="B2" s="13"/>
      <c r="D2" s="20"/>
      <c r="E2" s="20"/>
      <c r="F2" s="20"/>
      <c r="G2" s="20"/>
      <c r="H2" s="20"/>
      <c r="I2" s="20"/>
      <c r="J2" s="20"/>
      <c r="K2" s="20"/>
    </row>
    <row r="3" spans="1:11">
      <c r="A3" s="36" t="s">
        <v>28</v>
      </c>
      <c r="B3" s="36"/>
      <c r="C3" s="36"/>
      <c r="D3" s="36"/>
      <c r="E3" s="36"/>
      <c r="F3" s="36"/>
      <c r="G3" s="36"/>
      <c r="H3" s="36"/>
      <c r="I3" s="36"/>
    </row>
    <row r="4" spans="1:11">
      <c r="A4" s="36"/>
      <c r="B4" s="36"/>
      <c r="C4" s="36"/>
      <c r="D4" s="36"/>
      <c r="E4" s="36"/>
      <c r="F4" s="36"/>
      <c r="G4" s="36"/>
      <c r="H4" s="36"/>
      <c r="I4" s="36"/>
    </row>
    <row r="5" spans="1:11" ht="15.75" customHeight="1">
      <c r="A5" s="3"/>
      <c r="E5" s="20"/>
      <c r="F5" s="20"/>
      <c r="G5" s="20"/>
      <c r="H5" s="20"/>
      <c r="I5" s="20"/>
      <c r="J5" s="20"/>
      <c r="K5" s="20"/>
    </row>
    <row r="6" spans="1:11" ht="15.75" customHeight="1">
      <c r="A6" s="22" t="s">
        <v>30</v>
      </c>
      <c r="B6" s="21"/>
      <c r="C6" s="21"/>
      <c r="D6" s="31"/>
      <c r="E6" s="31"/>
      <c r="F6" s="31"/>
      <c r="G6" s="31"/>
      <c r="H6" s="31"/>
      <c r="I6" s="20"/>
      <c r="J6" s="20"/>
      <c r="K6" s="20"/>
    </row>
    <row r="7" spans="1:11" ht="15.75" customHeight="1">
      <c r="A7" s="21" t="s">
        <v>20</v>
      </c>
      <c r="B7" s="21"/>
      <c r="C7" s="21"/>
      <c r="D7" s="21" t="s">
        <v>22</v>
      </c>
      <c r="E7" s="31"/>
      <c r="F7" s="31"/>
      <c r="G7" s="31"/>
      <c r="H7" s="23">
        <v>7500</v>
      </c>
      <c r="I7" s="20"/>
      <c r="J7" s="20"/>
      <c r="K7" s="20"/>
    </row>
    <row r="8" spans="1:11">
      <c r="A8" s="30" t="s">
        <v>0</v>
      </c>
      <c r="B8" s="23">
        <v>22500</v>
      </c>
      <c r="C8" s="21"/>
      <c r="D8" s="30" t="s">
        <v>21</v>
      </c>
      <c r="E8" s="31"/>
      <c r="F8" s="31"/>
      <c r="G8" s="31"/>
      <c r="H8" s="23">
        <f>B8+H7</f>
        <v>30000</v>
      </c>
      <c r="I8" s="20"/>
      <c r="J8" s="20"/>
      <c r="K8" s="20"/>
    </row>
    <row r="9" spans="1:11">
      <c r="A9" s="30" t="s">
        <v>25</v>
      </c>
      <c r="B9" s="23">
        <v>66000</v>
      </c>
      <c r="C9" s="21"/>
      <c r="D9" s="30" t="s">
        <v>25</v>
      </c>
      <c r="E9" s="31"/>
      <c r="F9" s="31"/>
      <c r="G9" s="31"/>
      <c r="H9" s="33">
        <f>B9+H7</f>
        <v>73500</v>
      </c>
      <c r="I9" s="20"/>
      <c r="J9" s="20"/>
      <c r="K9" s="20"/>
    </row>
    <row r="10" spans="1:11">
      <c r="A10" s="21"/>
      <c r="B10" s="32"/>
      <c r="C10" s="21"/>
      <c r="D10" s="31"/>
      <c r="E10" s="31"/>
      <c r="F10" s="31"/>
      <c r="G10" s="31"/>
      <c r="H10" s="31"/>
      <c r="I10" s="20"/>
      <c r="J10" s="20"/>
      <c r="K10" s="20"/>
    </row>
    <row r="11" spans="1:11">
      <c r="A11" s="21" t="s">
        <v>19</v>
      </c>
      <c r="B11" s="23">
        <v>330000</v>
      </c>
      <c r="C11" s="21"/>
      <c r="D11" s="32" t="s">
        <v>23</v>
      </c>
      <c r="E11" s="31"/>
      <c r="F11" s="31"/>
      <c r="G11" s="31"/>
      <c r="H11" s="34">
        <v>0.05</v>
      </c>
      <c r="I11" s="28"/>
      <c r="J11" s="20"/>
      <c r="K11" s="20"/>
    </row>
    <row r="12" spans="1:11">
      <c r="B12" s="13"/>
      <c r="D12" s="20"/>
      <c r="E12" s="20"/>
      <c r="F12" s="20"/>
      <c r="G12" s="20"/>
      <c r="H12" s="20"/>
      <c r="I12" s="20"/>
      <c r="J12" s="20"/>
      <c r="K12" s="20"/>
    </row>
    <row r="13" spans="1:11">
      <c r="A13" s="8"/>
      <c r="B13" s="25"/>
      <c r="C13" s="8"/>
      <c r="D13" s="26"/>
      <c r="E13" s="26"/>
      <c r="F13" s="26"/>
      <c r="G13" s="26"/>
      <c r="H13" s="26"/>
      <c r="I13" s="26"/>
      <c r="J13" s="20"/>
      <c r="K13" s="20"/>
    </row>
    <row r="14" spans="1:11">
      <c r="A14" s="3" t="s">
        <v>13</v>
      </c>
      <c r="B14" s="13"/>
    </row>
    <row r="15" spans="1:11">
      <c r="A15" s="10" t="s">
        <v>4</v>
      </c>
      <c r="B15" s="18" t="s">
        <v>5</v>
      </c>
      <c r="D15" s="1" t="s">
        <v>12</v>
      </c>
      <c r="H15" s="29">
        <f>MIN(MIN((B26+D26),(H11*B16)),H11*B11)</f>
        <v>0</v>
      </c>
      <c r="I15" s="16"/>
      <c r="J15" s="13"/>
    </row>
    <row r="16" spans="1:11">
      <c r="A16" s="10" t="s">
        <v>6</v>
      </c>
      <c r="B16" s="19"/>
      <c r="D16" s="1" t="s">
        <v>9</v>
      </c>
      <c r="H16" s="19"/>
      <c r="I16" s="2"/>
    </row>
    <row r="17" spans="1:9">
      <c r="A17" s="10" t="s">
        <v>7</v>
      </c>
      <c r="B17" s="18"/>
      <c r="D17" s="11" t="s">
        <v>10</v>
      </c>
      <c r="H17" s="18"/>
    </row>
    <row r="18" spans="1:9">
      <c r="A18" s="10" t="s">
        <v>8</v>
      </c>
      <c r="B18" s="15">
        <f>B16-B17</f>
        <v>0</v>
      </c>
      <c r="D18" s="11" t="s">
        <v>11</v>
      </c>
      <c r="H18" s="14">
        <f>H16-H17</f>
        <v>0</v>
      </c>
    </row>
    <row r="19" spans="1:9">
      <c r="A19" s="10"/>
      <c r="B19" s="17"/>
      <c r="D19" s="11"/>
      <c r="H19" s="13"/>
    </row>
    <row r="20" spans="1:9">
      <c r="A20" s="27" t="s">
        <v>27</v>
      </c>
    </row>
    <row r="21" spans="1:9">
      <c r="A21" s="27" t="s">
        <v>26</v>
      </c>
    </row>
    <row r="23" spans="1:9">
      <c r="A23" s="6"/>
      <c r="B23" s="7"/>
      <c r="C23" s="8"/>
      <c r="D23" s="9"/>
      <c r="E23" s="8"/>
      <c r="F23" s="9"/>
      <c r="G23" s="8"/>
      <c r="H23" s="8"/>
      <c r="I23" s="8"/>
    </row>
    <row r="24" spans="1:9">
      <c r="B24" s="4" t="s">
        <v>2</v>
      </c>
      <c r="D24" s="5" t="s">
        <v>3</v>
      </c>
      <c r="F24" s="5" t="s">
        <v>1</v>
      </c>
      <c r="H24" s="37" t="s">
        <v>18</v>
      </c>
      <c r="I24" s="37"/>
    </row>
    <row r="25" spans="1:9">
      <c r="B25" s="2"/>
    </row>
    <row r="26" spans="1:9">
      <c r="A26" s="3" t="s">
        <v>14</v>
      </c>
      <c r="B26" s="19"/>
      <c r="D26" s="19">
        <v>0</v>
      </c>
      <c r="F26" s="19"/>
      <c r="H26" s="16" t="str">
        <f>IF((B26+D26)&gt;IF(B15="No", B8, H8), "*Warning! Combined desired Pre-Tax and Roth contributions exceed annual limit.*", "")</f>
        <v/>
      </c>
    </row>
    <row r="27" spans="1:9">
      <c r="B27" s="2"/>
      <c r="H27" s="16" t="str">
        <f>IF(F26&gt;(MIN(IF((B26+D26)&gt;B8,(H9),B9),H16)-B26-D26-H15), "*Warning! Desired Post-Tax contribution exceeds annual limit.*", "")</f>
        <v/>
      </c>
    </row>
    <row r="28" spans="1:9">
      <c r="A28" s="3" t="s">
        <v>16</v>
      </c>
      <c r="B28" s="19"/>
      <c r="D28" s="19">
        <v>0</v>
      </c>
      <c r="F28" s="19">
        <v>0</v>
      </c>
      <c r="H28" s="13"/>
    </row>
    <row r="29" spans="1:9">
      <c r="H29" s="13"/>
    </row>
    <row r="30" spans="1:9">
      <c r="A30" s="3" t="s">
        <v>17</v>
      </c>
      <c r="B30" s="14">
        <f>B26-B28</f>
        <v>0</v>
      </c>
      <c r="C30" s="13"/>
      <c r="D30" s="14">
        <f>D26-D28</f>
        <v>0</v>
      </c>
      <c r="E30" s="13"/>
      <c r="F30" s="14">
        <f>F26-F28</f>
        <v>0</v>
      </c>
      <c r="H30" s="13"/>
    </row>
    <row r="31" spans="1:9" ht="15.5" thickBot="1">
      <c r="B31" s="2"/>
    </row>
    <row r="32" spans="1:9" ht="15.5" thickBot="1">
      <c r="A32" s="3" t="s">
        <v>15</v>
      </c>
      <c r="B32" s="24" t="e">
        <f>B30/B18</f>
        <v>#DIV/0!</v>
      </c>
      <c r="D32" s="24" t="e">
        <f>D30/B18</f>
        <v>#DIV/0!</v>
      </c>
      <c r="F32" s="24" t="e">
        <f>F30/H18</f>
        <v>#DIV/0!</v>
      </c>
    </row>
    <row r="33" spans="2:7">
      <c r="C33" s="2"/>
      <c r="D33" s="1"/>
      <c r="E33" s="2"/>
      <c r="F33" s="1"/>
      <c r="G33" s="2"/>
    </row>
    <row r="34" spans="2:7">
      <c r="B34" s="2"/>
    </row>
    <row r="35" spans="2:7">
      <c r="C35" s="2"/>
      <c r="D35" s="1"/>
      <c r="E35" s="2"/>
      <c r="F35" s="1"/>
      <c r="G35" s="2"/>
    </row>
  </sheetData>
  <mergeCells count="2">
    <mergeCell ref="A3:I4"/>
    <mergeCell ref="H24:I24"/>
  </mergeCells>
  <dataValidations count="1">
    <dataValidation type="list" allowBlank="1" showInputMessage="1" showErrorMessage="1" sqref="B15" xr:uid="{1652B2B9-04B1-4A66-9120-0BDC88B541FC}">
      <formula1>"No, Yes"</formula1>
    </dataValidation>
  </dataValidations>
  <printOptions horizontalCentered="1"/>
  <pageMargins left="0.5" right="0.5" top="0.75" bottom="0.75" header="0.5" footer="0.5"/>
  <pageSetup scale="6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ad7fe7a-0332-49ba-8d10-129047bb5b34" xsi:nil="true"/>
    <lcf76f155ced4ddcb4097134ff3c332f xmlns="6b853c39-0af0-4561-b9d3-ad026d47796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4F4B210F8B1B44B8C75B51FC6EA3D3" ma:contentTypeVersion="16" ma:contentTypeDescription="Create a new document." ma:contentTypeScope="" ma:versionID="5c92f16c103eedb9925dd26ea0dc38de">
  <xsd:schema xmlns:xsd="http://www.w3.org/2001/XMLSchema" xmlns:xs="http://www.w3.org/2001/XMLSchema" xmlns:p="http://schemas.microsoft.com/office/2006/metadata/properties" xmlns:ns2="1ad7fe7a-0332-49ba-8d10-129047bb5b34" xmlns:ns3="6b853c39-0af0-4561-b9d3-ad026d477966" targetNamespace="http://schemas.microsoft.com/office/2006/metadata/properties" ma:root="true" ma:fieldsID="042861831e6da1a6550f1367254c4c9f" ns2:_="" ns3:_="">
    <xsd:import namespace="1ad7fe7a-0332-49ba-8d10-129047bb5b34"/>
    <xsd:import namespace="6b853c39-0af0-4561-b9d3-ad026d47796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d7fe7a-0332-49ba-8d10-129047bb5b3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664979b-79aa-42fd-96d2-7cc0c88e39cf}" ma:internalName="TaxCatchAll" ma:showField="CatchAllData" ma:web="1ad7fe7a-0332-49ba-8d10-129047bb5b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b853c39-0af0-4561-b9d3-ad026d47796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3adbe89-6e4f-4ddd-92a5-8eff4b9647a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F5A4C8-AB72-46B0-90BF-6D013A635B01}">
  <ds:schemaRefs>
    <ds:schemaRef ds:uri="http://schemas.microsoft.com/office/2006/metadata/properties"/>
    <ds:schemaRef ds:uri="http://schemas.microsoft.com/office/infopath/2007/PartnerControls"/>
    <ds:schemaRef ds:uri="1ad7fe7a-0332-49ba-8d10-129047bb5b34"/>
    <ds:schemaRef ds:uri="6b853c39-0af0-4561-b9d3-ad026d477966"/>
  </ds:schemaRefs>
</ds:datastoreItem>
</file>

<file path=customXml/itemProps2.xml><?xml version="1.0" encoding="utf-8"?>
<ds:datastoreItem xmlns:ds="http://schemas.openxmlformats.org/officeDocument/2006/customXml" ds:itemID="{CF67F005-6095-4AF9-BD6D-99AACCC5A8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d7fe7a-0332-49ba-8d10-129047bb5b34"/>
    <ds:schemaRef ds:uri="6b853c39-0af0-4561-b9d3-ad026d4779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C63474-425C-4273-91E2-0AFE574C6D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Calculator</vt:lpstr>
      <vt:lpstr>Calculator!Print_Area</vt:lpstr>
    </vt:vector>
  </TitlesOfParts>
  <Company>Kaufmann and Goble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Jackman</dc:creator>
  <cp:lastModifiedBy>Urara Osako</cp:lastModifiedBy>
  <cp:lastPrinted>2020-12-13T23:30:24Z</cp:lastPrinted>
  <dcterms:created xsi:type="dcterms:W3CDTF">2019-02-11T18:14:53Z</dcterms:created>
  <dcterms:modified xsi:type="dcterms:W3CDTF">2022-11-08T19:55:54Z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0x010100134F4B210F8B1B44B8C75B51FC6EA3D3</vt:lpwstr>
  </property>
  <property fmtid="{D5CDD505-2E9C-101B-9397-08002B2CF9AE}" pid="3" name="MediaServiceImageTags">
    <vt:lpwstr/>
  </property>
</Properties>
</file>